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00"/>
  </bookViews>
  <sheets>
    <sheet name="2022 rozpočet návrh" sheetId="1" r:id="rId1"/>
    <sheet name="SDV 2023-2024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D23" i="2" l="1"/>
  <c r="C23" i="2"/>
  <c r="B23" i="2"/>
  <c r="D11" i="2"/>
  <c r="D15" i="2" s="1"/>
  <c r="D24" i="2" s="1"/>
  <c r="C11" i="2"/>
  <c r="C15" i="2" s="1"/>
  <c r="B11" i="2"/>
  <c r="B15" i="2" s="1"/>
  <c r="B24" i="2" s="1"/>
  <c r="C24" i="2" l="1"/>
  <c r="D58" i="1"/>
  <c r="D57" i="1"/>
  <c r="D56" i="1"/>
  <c r="D55" i="1" s="1"/>
  <c r="F55" i="1"/>
  <c r="E55" i="1"/>
  <c r="C55" i="1"/>
  <c r="B55" i="1"/>
  <c r="D54" i="1"/>
  <c r="D53" i="1"/>
  <c r="D52" i="1"/>
  <c r="D51" i="1"/>
  <c r="D50" i="1"/>
  <c r="D49" i="1"/>
  <c r="D48" i="1"/>
  <c r="D47" i="1"/>
  <c r="D46" i="1"/>
  <c r="D45" i="1"/>
  <c r="D44" i="1"/>
  <c r="D43" i="1" s="1"/>
  <c r="F43" i="1"/>
  <c r="E43" i="1"/>
  <c r="C43" i="1"/>
  <c r="B43" i="1"/>
  <c r="D42" i="1"/>
  <c r="D41" i="1"/>
  <c r="D40" i="1"/>
  <c r="D39" i="1"/>
  <c r="F38" i="1"/>
  <c r="E38" i="1"/>
  <c r="C38" i="1"/>
  <c r="B38" i="1"/>
  <c r="D37" i="1"/>
  <c r="D36" i="1"/>
  <c r="D35" i="1"/>
  <c r="D34" i="1"/>
  <c r="F33" i="1"/>
  <c r="E33" i="1"/>
  <c r="C33" i="1"/>
  <c r="B33" i="1"/>
  <c r="D31" i="1"/>
  <c r="D30" i="1"/>
  <c r="D29" i="1"/>
  <c r="D28" i="1"/>
  <c r="F27" i="1"/>
  <c r="F20" i="1" s="1"/>
  <c r="F59" i="1" s="1"/>
  <c r="E27" i="1"/>
  <c r="C27" i="1"/>
  <c r="B27" i="1"/>
  <c r="D26" i="1"/>
  <c r="D25" i="1"/>
  <c r="D24" i="1"/>
  <c r="D23" i="1"/>
  <c r="D22" i="1"/>
  <c r="D21" i="1" s="1"/>
  <c r="F21" i="1"/>
  <c r="E21" i="1"/>
  <c r="E20" i="1" s="1"/>
  <c r="E59" i="1" s="1"/>
  <c r="C21" i="1"/>
  <c r="B21" i="1"/>
  <c r="B20" i="1"/>
  <c r="B59" i="1" s="1"/>
  <c r="D17" i="1"/>
  <c r="D16" i="1"/>
  <c r="D15" i="1"/>
  <c r="D14" i="1"/>
  <c r="D13" i="1" s="1"/>
  <c r="F13" i="1"/>
  <c r="E13" i="1"/>
  <c r="C13" i="1"/>
  <c r="B13" i="1"/>
  <c r="B10" i="1"/>
  <c r="D9" i="1"/>
  <c r="D8" i="1"/>
  <c r="D7" i="1" s="1"/>
  <c r="F7" i="1"/>
  <c r="F18" i="1" s="1"/>
  <c r="E7" i="1"/>
  <c r="E18" i="1" s="1"/>
  <c r="E60" i="1" s="1"/>
  <c r="C7" i="1"/>
  <c r="C18" i="1" s="1"/>
  <c r="B7" i="1"/>
  <c r="D18" i="1" l="1"/>
  <c r="B18" i="1"/>
  <c r="B60" i="1" s="1"/>
  <c r="F60" i="1"/>
  <c r="C20" i="1"/>
  <c r="C59" i="1" s="1"/>
  <c r="C60" i="1" s="1"/>
  <c r="D27" i="1"/>
  <c r="D20" i="1" s="1"/>
  <c r="D59" i="1" s="1"/>
  <c r="D38" i="1"/>
  <c r="D33" i="1" s="1"/>
  <c r="D60" i="1" l="1"/>
</calcChain>
</file>

<file path=xl/sharedStrings.xml><?xml version="1.0" encoding="utf-8"?>
<sst xmlns="http://schemas.openxmlformats.org/spreadsheetml/2006/main" count="109" uniqueCount="79">
  <si>
    <t>Základní škola T.G.Masaryka Trnková 280 73581  Bohumín - Pudlov</t>
  </si>
  <si>
    <t>- za organizaci celkem</t>
  </si>
  <si>
    <t>Schválený</t>
  </si>
  <si>
    <t>prognoza</t>
  </si>
  <si>
    <t>Návrh</t>
  </si>
  <si>
    <t xml:space="preserve">          z toho</t>
  </si>
  <si>
    <t xml:space="preserve"> </t>
  </si>
  <si>
    <t>rozpočet</t>
  </si>
  <si>
    <t>UR</t>
  </si>
  <si>
    <t>rozpočtu</t>
  </si>
  <si>
    <t>Hlavní čin.</t>
  </si>
  <si>
    <t>Doplň. čin.</t>
  </si>
  <si>
    <t>VÝNOSY:</t>
  </si>
  <si>
    <t>SR</t>
  </si>
  <si>
    <t>HČ</t>
  </si>
  <si>
    <t>60 - výnosy z vl.výkonů a zboží</t>
  </si>
  <si>
    <t>z toho: - školné</t>
  </si>
  <si>
    <t xml:space="preserve">             - pronájem</t>
  </si>
  <si>
    <t xml:space="preserve">64 - ostatní výnosy </t>
  </si>
  <si>
    <t>z toho: - čerpání fondů</t>
  </si>
  <si>
    <r>
      <rPr>
        <b/>
        <sz val="9"/>
        <rFont val="Arial"/>
        <family val="2"/>
        <charset val="238"/>
      </rPr>
      <t xml:space="preserve">66 - finanční výnosy </t>
    </r>
    <r>
      <rPr>
        <sz val="9"/>
        <rFont val="Arial"/>
        <family val="2"/>
        <charset val="238"/>
      </rPr>
      <t>(např.úroky banky)</t>
    </r>
  </si>
  <si>
    <t>67 - prostředky st.rozpočtu,ÚSC a st.fondů</t>
  </si>
  <si>
    <t>v tom: - příspěvek zřizovatele celkem</t>
  </si>
  <si>
    <t xml:space="preserve">           - dotace ze st. rozpočtu-mzdy+ONIV</t>
  </si>
  <si>
    <t xml:space="preserve">           - ostatní dotace (město, SFŽP, MŠMT…)</t>
  </si>
  <si>
    <t xml:space="preserve">          - zúčt.odpisů inv.maj. z dotace do výnosů</t>
  </si>
  <si>
    <t>Výnosy celkem</t>
  </si>
  <si>
    <t>NÁKLADY</t>
  </si>
  <si>
    <t>50 - spotřebované nákupy</t>
  </si>
  <si>
    <t>v tom: 501 spotřeba materiálu</t>
  </si>
  <si>
    <t xml:space="preserve">         - materiál (kancel.,spotřební,čist.pr.)</t>
  </si>
  <si>
    <t xml:space="preserve">         - DHIM </t>
  </si>
  <si>
    <t xml:space="preserve">         - učební pomůcky zřizovatel</t>
  </si>
  <si>
    <t xml:space="preserve">         - potraviny</t>
  </si>
  <si>
    <t xml:space="preserve">         - st.rozpočet (učebnice, uč.pomůcky apod.)</t>
  </si>
  <si>
    <t xml:space="preserve">          502 spotřeba energie</t>
  </si>
  <si>
    <t xml:space="preserve">         - voda</t>
  </si>
  <si>
    <t xml:space="preserve">         - plyn</t>
  </si>
  <si>
    <t xml:space="preserve">         - teplo</t>
  </si>
  <si>
    <t xml:space="preserve">         - el.energie</t>
  </si>
  <si>
    <t xml:space="preserve">          504 prodané zboží</t>
  </si>
  <si>
    <t>51 - služby</t>
  </si>
  <si>
    <t>v tom: 511 opravy a udržování</t>
  </si>
  <si>
    <t xml:space="preserve">            512 cestovné </t>
  </si>
  <si>
    <t xml:space="preserve">           - z toho st.dotace</t>
  </si>
  <si>
    <t xml:space="preserve">            513 reprezentační fond </t>
  </si>
  <si>
    <t xml:space="preserve">            518 ostatní služby</t>
  </si>
  <si>
    <t xml:space="preserve">           - telefony</t>
  </si>
  <si>
    <t xml:space="preserve">           - stočné, srážková voda</t>
  </si>
  <si>
    <t xml:space="preserve">           - ostatní (revize,zprac.mezd,pošt.apod.)</t>
  </si>
  <si>
    <t xml:space="preserve">           - st.rozpočet (školení, projekty apod.)</t>
  </si>
  <si>
    <t>52 - osobní náklady</t>
  </si>
  <si>
    <t>v tom: 521 mzdové náklady - SR</t>
  </si>
  <si>
    <t xml:space="preserve">           521 mzdové náklady – ESF</t>
  </si>
  <si>
    <t xml:space="preserve">            521 mzdové náklady z jiných zdrojů</t>
  </si>
  <si>
    <t xml:space="preserve">            521 náhrady-nemoc - SR</t>
  </si>
  <si>
    <t xml:space="preserve">            524 soc.+zdrav.pojištění - SR</t>
  </si>
  <si>
    <t xml:space="preserve">            524 soc.+zdrav.pojištění – ESF</t>
  </si>
  <si>
    <t xml:space="preserve">            524 odvody z jiných zdrojů</t>
  </si>
  <si>
    <t xml:space="preserve">            525 jiné soc. poj. - zák.pojištění SR</t>
  </si>
  <si>
    <t xml:space="preserve">            527 zák.soc.náklady (FKSP) -SR</t>
  </si>
  <si>
    <t xml:space="preserve">            527 zák.soc.náklady z jiných zdrojů</t>
  </si>
  <si>
    <t>54 - Ostatní náklady</t>
  </si>
  <si>
    <t xml:space="preserve">55 - Odpisy </t>
  </si>
  <si>
    <t>551 : - nemovitý majetek</t>
  </si>
  <si>
    <t xml:space="preserve">             - movitý majetek</t>
  </si>
  <si>
    <t>558 DHM 3-40 tis.Kč</t>
  </si>
  <si>
    <t>Náklady celkem</t>
  </si>
  <si>
    <t xml:space="preserve">Hospodářský výsledek </t>
  </si>
  <si>
    <t xml:space="preserve">Zpracoval: </t>
  </si>
  <si>
    <t>Bohumín, dne: 16.11.2021</t>
  </si>
  <si>
    <t>ředitel PO:</t>
  </si>
  <si>
    <t>Základní škola T.G.Masaryka Trnková 280 73551 Bohumín-Pudlov</t>
  </si>
  <si>
    <t>STŘEDNĚDOBÝ VÝHLED ROZPOČTU NA ROKY 2023 A 2024</t>
  </si>
  <si>
    <t xml:space="preserve">Návrh </t>
  </si>
  <si>
    <t>SV rozpočtu</t>
  </si>
  <si>
    <t>z toho:  502 spotřeba energie</t>
  </si>
  <si>
    <t>ředitel PO</t>
  </si>
  <si>
    <t>ROZPOČET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</si>
</sst>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5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2" borderId="11" xfId="0" applyFont="1" applyFill="1" applyBorder="1"/>
    <xf numFmtId="0" fontId="0" fillId="2" borderId="12" xfId="0" applyFill="1" applyBorder="1" applyAlignment="1"/>
    <xf numFmtId="0" fontId="0" fillId="2" borderId="13" xfId="0" applyFill="1" applyBorder="1" applyAlignment="1"/>
    <xf numFmtId="0" fontId="7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2" xfId="0" applyFill="1" applyBorder="1"/>
    <xf numFmtId="0" fontId="0" fillId="2" borderId="4" xfId="0" applyFill="1" applyBorder="1"/>
    <xf numFmtId="0" fontId="7" fillId="0" borderId="5" xfId="0" applyFont="1" applyBorder="1"/>
    <xf numFmtId="0" fontId="0" fillId="0" borderId="6" xfId="0" applyBorder="1"/>
    <xf numFmtId="0" fontId="0" fillId="0" borderId="10" xfId="0" applyBorder="1"/>
    <xf numFmtId="0" fontId="0" fillId="0" borderId="8" xfId="0" applyBorder="1"/>
    <xf numFmtId="0" fontId="0" fillId="2" borderId="13" xfId="0" applyFill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3" borderId="11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4" xfId="0" applyFill="1" applyBorder="1"/>
    <xf numFmtId="0" fontId="5" fillId="0" borderId="0" xfId="0" applyFont="1" applyBorder="1"/>
    <xf numFmtId="0" fontId="6" fillId="0" borderId="11" xfId="0" applyFont="1" applyBorder="1"/>
    <xf numFmtId="0" fontId="0" fillId="0" borderId="12" xfId="0" applyBorder="1"/>
    <xf numFmtId="0" fontId="7" fillId="0" borderId="27" xfId="0" applyFont="1" applyBorder="1"/>
    <xf numFmtId="0" fontId="0" fillId="0" borderId="13" xfId="0" applyBorder="1"/>
    <xf numFmtId="0" fontId="0" fillId="0" borderId="4" xfId="0" applyBorder="1"/>
    <xf numFmtId="0" fontId="7" fillId="0" borderId="11" xfId="0" applyFont="1" applyBorder="1"/>
    <xf numFmtId="0" fontId="7" fillId="0" borderId="12" xfId="0" applyFont="1" applyBorder="1"/>
    <xf numFmtId="0" fontId="6" fillId="0" borderId="14" xfId="0" applyFont="1" applyBorder="1"/>
    <xf numFmtId="0" fontId="6" fillId="0" borderId="5" xfId="0" applyFont="1" applyBorder="1"/>
    <xf numFmtId="0" fontId="6" fillId="4" borderId="11" xfId="0" applyFont="1" applyFill="1" applyBorder="1"/>
    <xf numFmtId="0" fontId="0" fillId="4" borderId="12" xfId="0" applyFill="1" applyBorder="1"/>
    <xf numFmtId="0" fontId="8" fillId="0" borderId="28" xfId="0" applyFont="1" applyBorder="1"/>
    <xf numFmtId="0" fontId="0" fillId="0" borderId="29" xfId="0" applyBorder="1"/>
    <xf numFmtId="0" fontId="7" fillId="0" borderId="0" xfId="0" applyFont="1"/>
    <xf numFmtId="0" fontId="7" fillId="0" borderId="0" xfId="0" applyFont="1" applyBorder="1"/>
    <xf numFmtId="0" fontId="9" fillId="0" borderId="0" xfId="0" applyFont="1"/>
    <xf numFmtId="0" fontId="0" fillId="0" borderId="0" xfId="0" applyBorder="1"/>
    <xf numFmtId="0" fontId="6" fillId="0" borderId="0" xfId="0" applyFont="1" applyBorder="1"/>
    <xf numFmtId="0" fontId="0" fillId="0" borderId="30" xfId="0" applyBorder="1"/>
    <xf numFmtId="0" fontId="10" fillId="0" borderId="0" xfId="0" applyFont="1"/>
    <xf numFmtId="0" fontId="8" fillId="0" borderId="0" xfId="0" applyFont="1" applyBorder="1"/>
    <xf numFmtId="0" fontId="0" fillId="5" borderId="12" xfId="0" applyFill="1" applyBorder="1"/>
    <xf numFmtId="0" fontId="0" fillId="6" borderId="12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D2" sqref="D2"/>
    </sheetView>
  </sheetViews>
  <sheetFormatPr defaultColWidth="11.5703125" defaultRowHeight="15" x14ac:dyDescent="0.25"/>
  <cols>
    <col min="1" max="1" width="45.7109375" customWidth="1"/>
    <col min="2" max="4" width="17.7109375" customWidth="1"/>
  </cols>
  <sheetData>
    <row r="1" spans="1:6" x14ac:dyDescent="0.25">
      <c r="A1" s="1" t="s">
        <v>0</v>
      </c>
    </row>
    <row r="2" spans="1:6" ht="15.75" x14ac:dyDescent="0.25">
      <c r="A2" s="2" t="s">
        <v>78</v>
      </c>
    </row>
    <row r="3" spans="1:6" ht="15.75" thickBot="1" x14ac:dyDescent="0.3">
      <c r="A3" s="3" t="s">
        <v>1</v>
      </c>
    </row>
    <row r="4" spans="1:6" ht="15.75" thickBot="1" x14ac:dyDescent="0.3">
      <c r="A4" s="4"/>
      <c r="B4" s="5" t="s">
        <v>2</v>
      </c>
      <c r="C4" s="5" t="s">
        <v>3</v>
      </c>
      <c r="D4" s="5" t="s">
        <v>4</v>
      </c>
      <c r="E4" s="6" t="s">
        <v>5</v>
      </c>
      <c r="F4" s="7"/>
    </row>
    <row r="5" spans="1:6" x14ac:dyDescent="0.25">
      <c r="A5" s="8" t="s">
        <v>6</v>
      </c>
      <c r="B5" s="9" t="s">
        <v>7</v>
      </c>
      <c r="C5" s="9" t="s">
        <v>8</v>
      </c>
      <c r="D5" s="9" t="s">
        <v>9</v>
      </c>
      <c r="E5" s="10" t="s">
        <v>10</v>
      </c>
      <c r="F5" s="11" t="s">
        <v>11</v>
      </c>
    </row>
    <row r="6" spans="1:6" ht="15.75" thickBot="1" x14ac:dyDescent="0.3">
      <c r="A6" s="12" t="s">
        <v>12</v>
      </c>
      <c r="B6" s="9">
        <v>2021</v>
      </c>
      <c r="C6" s="9">
        <v>2021</v>
      </c>
      <c r="D6" s="13">
        <v>2022</v>
      </c>
      <c r="E6" s="14" t="s">
        <v>13</v>
      </c>
      <c r="F6" s="11" t="s">
        <v>14</v>
      </c>
    </row>
    <row r="7" spans="1:6" ht="15.75" thickBot="1" x14ac:dyDescent="0.3">
      <c r="A7" s="15" t="s">
        <v>15</v>
      </c>
      <c r="B7" s="16">
        <f>B8+B9</f>
        <v>645</v>
      </c>
      <c r="C7" s="16">
        <f>C8+C9</f>
        <v>643</v>
      </c>
      <c r="D7" s="16">
        <f>D8+D9</f>
        <v>645</v>
      </c>
      <c r="E7" s="17">
        <f>E8+E9</f>
        <v>5</v>
      </c>
      <c r="F7" s="16">
        <f t="shared" ref="F7" si="0">F8+F9</f>
        <v>640</v>
      </c>
    </row>
    <row r="8" spans="1:6" x14ac:dyDescent="0.25">
      <c r="A8" s="18" t="s">
        <v>16</v>
      </c>
      <c r="B8" s="19">
        <v>5</v>
      </c>
      <c r="C8" s="19">
        <v>3</v>
      </c>
      <c r="D8" s="19">
        <f>SUM(E8:F8)</f>
        <v>5</v>
      </c>
      <c r="E8" s="20">
        <v>5</v>
      </c>
      <c r="F8" s="21"/>
    </row>
    <row r="9" spans="1:6" ht="15.75" thickBot="1" x14ac:dyDescent="0.3">
      <c r="A9" s="22" t="s">
        <v>17</v>
      </c>
      <c r="B9" s="23">
        <v>640</v>
      </c>
      <c r="C9" s="23">
        <v>640</v>
      </c>
      <c r="D9" s="19">
        <f>SUM(E9:F9)</f>
        <v>640</v>
      </c>
      <c r="E9" s="24"/>
      <c r="F9" s="25">
        <v>640</v>
      </c>
    </row>
    <row r="10" spans="1:6" ht="15.75" thickBot="1" x14ac:dyDescent="0.3">
      <c r="A10" s="15" t="s">
        <v>18</v>
      </c>
      <c r="B10" s="26">
        <f>B11</f>
        <v>85</v>
      </c>
      <c r="C10" s="26">
        <v>163</v>
      </c>
      <c r="D10" s="26">
        <v>64</v>
      </c>
      <c r="E10" s="26">
        <v>64</v>
      </c>
      <c r="F10" s="27">
        <v>0</v>
      </c>
    </row>
    <row r="11" spans="1:6" ht="15.75" thickBot="1" x14ac:dyDescent="0.3">
      <c r="A11" s="28" t="s">
        <v>19</v>
      </c>
      <c r="B11" s="29">
        <v>85</v>
      </c>
      <c r="C11" s="29">
        <v>88</v>
      </c>
      <c r="D11" s="29">
        <v>64</v>
      </c>
      <c r="E11" s="30">
        <v>64</v>
      </c>
      <c r="F11" s="31"/>
    </row>
    <row r="12" spans="1:6" ht="15.75" thickBot="1" x14ac:dyDescent="0.3">
      <c r="A12" s="15" t="s">
        <v>20</v>
      </c>
      <c r="B12" s="26">
        <v>1</v>
      </c>
      <c r="C12" s="26">
        <v>1</v>
      </c>
      <c r="D12" s="26">
        <v>1</v>
      </c>
      <c r="E12" s="26">
        <v>1</v>
      </c>
      <c r="F12" s="27">
        <v>0</v>
      </c>
    </row>
    <row r="13" spans="1:6" ht="15.75" thickBot="1" x14ac:dyDescent="0.3">
      <c r="A13" s="15" t="s">
        <v>21</v>
      </c>
      <c r="B13" s="26">
        <f>B14+B15+B16</f>
        <v>11855</v>
      </c>
      <c r="C13" s="26">
        <f>C14+C15+C16</f>
        <v>12654</v>
      </c>
      <c r="D13" s="26">
        <f>D14+D15+D16</f>
        <v>12943</v>
      </c>
      <c r="E13" s="32">
        <f>E14+E15+E16</f>
        <v>12943</v>
      </c>
      <c r="F13" s="26">
        <f>F14+F15+F16</f>
        <v>0</v>
      </c>
    </row>
    <row r="14" spans="1:6" x14ac:dyDescent="0.25">
      <c r="A14" s="18" t="s">
        <v>22</v>
      </c>
      <c r="B14" s="19">
        <v>2458</v>
      </c>
      <c r="C14" s="19">
        <v>2058</v>
      </c>
      <c r="D14" s="19">
        <f>SUM(E14:F14)</f>
        <v>2558</v>
      </c>
      <c r="E14" s="20">
        <v>2558</v>
      </c>
      <c r="F14" s="21"/>
    </row>
    <row r="15" spans="1:6" x14ac:dyDescent="0.25">
      <c r="A15" s="33" t="s">
        <v>23</v>
      </c>
      <c r="B15" s="34">
        <v>9018</v>
      </c>
      <c r="C15" s="34">
        <v>10215</v>
      </c>
      <c r="D15" s="19">
        <f>SUM(E15:F15)</f>
        <v>10183</v>
      </c>
      <c r="E15" s="35">
        <v>10183</v>
      </c>
      <c r="F15" s="36"/>
    </row>
    <row r="16" spans="1:6" x14ac:dyDescent="0.25">
      <c r="A16" s="22" t="s">
        <v>24</v>
      </c>
      <c r="B16" s="23">
        <v>379</v>
      </c>
      <c r="C16" s="23">
        <v>381</v>
      </c>
      <c r="D16" s="19">
        <f>SUM(E16:F16)</f>
        <v>202</v>
      </c>
      <c r="E16" s="24">
        <v>202</v>
      </c>
      <c r="F16" s="25"/>
    </row>
    <row r="17" spans="1:6" ht="15.75" thickBot="1" x14ac:dyDescent="0.3">
      <c r="A17" s="22" t="s">
        <v>25</v>
      </c>
      <c r="B17" s="23"/>
      <c r="C17" s="23"/>
      <c r="D17" s="19">
        <f>SUM(E17:F17)</f>
        <v>0</v>
      </c>
      <c r="E17" s="37"/>
      <c r="F17" s="25"/>
    </row>
    <row r="18" spans="1:6" ht="15.75" thickBot="1" x14ac:dyDescent="0.3">
      <c r="A18" s="38" t="s">
        <v>26</v>
      </c>
      <c r="B18" s="39">
        <f>B7+B10+B12+B13</f>
        <v>12586</v>
      </c>
      <c r="C18" s="39">
        <f>C7+C10+C12+C13</f>
        <v>13461</v>
      </c>
      <c r="D18" s="39">
        <f>D7+D10+D12+D13</f>
        <v>13653</v>
      </c>
      <c r="E18" s="40">
        <f>E7+E10+E12+E13</f>
        <v>13013</v>
      </c>
      <c r="F18" s="41">
        <f>F7+F10+F12+F13</f>
        <v>640</v>
      </c>
    </row>
    <row r="19" spans="1:6" ht="15.75" thickBot="1" x14ac:dyDescent="0.3">
      <c r="A19" s="42" t="s">
        <v>27</v>
      </c>
    </row>
    <row r="20" spans="1:6" ht="15.75" thickBot="1" x14ac:dyDescent="0.3">
      <c r="A20" s="15" t="s">
        <v>28</v>
      </c>
      <c r="B20" s="26">
        <f>B21+B27+B32</f>
        <v>935</v>
      </c>
      <c r="C20" s="26">
        <f>C21+C27+C32</f>
        <v>958</v>
      </c>
      <c r="D20" s="26">
        <f>D21+D27+D32</f>
        <v>1137</v>
      </c>
      <c r="E20" s="26">
        <f>E21+E27+E32</f>
        <v>923</v>
      </c>
      <c r="F20" s="27">
        <f>F21+F27+F32</f>
        <v>214</v>
      </c>
    </row>
    <row r="21" spans="1:6" ht="15.75" thickBot="1" x14ac:dyDescent="0.3">
      <c r="A21" s="43" t="s">
        <v>29</v>
      </c>
      <c r="B21" s="44">
        <f>SUM(B22:B26)</f>
        <v>240</v>
      </c>
      <c r="C21" s="44">
        <f>SUM(C22:C26)</f>
        <v>309</v>
      </c>
      <c r="D21" s="44">
        <f>SUM(D22:D26)</f>
        <v>247</v>
      </c>
      <c r="E21" s="44">
        <f>SUM(E22:E26)</f>
        <v>227</v>
      </c>
      <c r="F21" s="44">
        <f t="shared" ref="F21" si="1">SUM(F22:F26)</f>
        <v>20</v>
      </c>
    </row>
    <row r="22" spans="1:6" x14ac:dyDescent="0.25">
      <c r="A22" s="18" t="s">
        <v>30</v>
      </c>
      <c r="B22" s="19">
        <v>110</v>
      </c>
      <c r="C22" s="19">
        <v>175</v>
      </c>
      <c r="D22" s="19">
        <f>SUM(E22:F22)</f>
        <v>130</v>
      </c>
      <c r="E22" s="20">
        <v>110</v>
      </c>
      <c r="F22" s="21">
        <v>20</v>
      </c>
    </row>
    <row r="23" spans="1:6" x14ac:dyDescent="0.25">
      <c r="A23" s="33" t="s">
        <v>31</v>
      </c>
      <c r="B23" s="34">
        <v>20</v>
      </c>
      <c r="C23" s="34">
        <v>20</v>
      </c>
      <c r="D23" s="19">
        <f>SUM(E23:F23)</f>
        <v>20</v>
      </c>
      <c r="E23" s="35">
        <v>20</v>
      </c>
      <c r="F23" s="36"/>
    </row>
    <row r="24" spans="1:6" x14ac:dyDescent="0.25">
      <c r="A24" s="33" t="s">
        <v>32</v>
      </c>
      <c r="B24" s="34">
        <v>20</v>
      </c>
      <c r="C24" s="34">
        <v>20</v>
      </c>
      <c r="D24" s="19">
        <f>SUM(E24:F24)</f>
        <v>20</v>
      </c>
      <c r="E24" s="35">
        <v>20</v>
      </c>
      <c r="F24" s="36"/>
    </row>
    <row r="25" spans="1:6" x14ac:dyDescent="0.25">
      <c r="A25" s="33" t="s">
        <v>33</v>
      </c>
      <c r="B25" s="34"/>
      <c r="C25" s="34"/>
      <c r="D25" s="19">
        <f>SUM(E25:F25)</f>
        <v>0</v>
      </c>
      <c r="E25" s="35">
        <v>0</v>
      </c>
      <c r="F25" s="36"/>
    </row>
    <row r="26" spans="1:6" ht="15.75" thickBot="1" x14ac:dyDescent="0.3">
      <c r="A26" s="22" t="s">
        <v>34</v>
      </c>
      <c r="B26" s="23">
        <v>90</v>
      </c>
      <c r="C26" s="23">
        <v>94</v>
      </c>
      <c r="D26" s="19">
        <f>SUM(E26:F26)</f>
        <v>77</v>
      </c>
      <c r="E26" s="24">
        <v>77</v>
      </c>
      <c r="F26" s="25"/>
    </row>
    <row r="27" spans="1:6" ht="15.75" thickBot="1" x14ac:dyDescent="0.3">
      <c r="A27" s="43" t="s">
        <v>35</v>
      </c>
      <c r="B27" s="44">
        <f>SUM(B28:B31)</f>
        <v>695</v>
      </c>
      <c r="C27" s="44">
        <f>SUM(C28:C31)</f>
        <v>649</v>
      </c>
      <c r="D27" s="44">
        <f>SUM(D28:D31)</f>
        <v>890</v>
      </c>
      <c r="E27" s="44">
        <f>SUM(E28:E31)</f>
        <v>696</v>
      </c>
      <c r="F27" s="44">
        <f t="shared" ref="F27" si="2">SUM(F28:F31)</f>
        <v>194</v>
      </c>
    </row>
    <row r="28" spans="1:6" x14ac:dyDescent="0.25">
      <c r="A28" s="45" t="s">
        <v>36</v>
      </c>
      <c r="B28" s="19">
        <v>30</v>
      </c>
      <c r="C28" s="19">
        <v>30</v>
      </c>
      <c r="D28" s="19">
        <f>SUM(E28:F28)</f>
        <v>30</v>
      </c>
      <c r="E28" s="20">
        <v>18</v>
      </c>
      <c r="F28" s="21">
        <v>12</v>
      </c>
    </row>
    <row r="29" spans="1:6" x14ac:dyDescent="0.25">
      <c r="A29" s="33" t="s">
        <v>37</v>
      </c>
      <c r="B29" s="34">
        <v>500</v>
      </c>
      <c r="C29" s="34">
        <v>454</v>
      </c>
      <c r="D29" s="19">
        <f>SUM(E29:F29)</f>
        <v>680</v>
      </c>
      <c r="E29" s="35">
        <v>550</v>
      </c>
      <c r="F29" s="36">
        <v>130</v>
      </c>
    </row>
    <row r="30" spans="1:6" x14ac:dyDescent="0.25">
      <c r="A30" s="22" t="s">
        <v>38</v>
      </c>
      <c r="B30" s="23"/>
      <c r="C30" s="23"/>
      <c r="D30" s="19">
        <f>SUM(E30:F30)</f>
        <v>0</v>
      </c>
      <c r="E30" s="24"/>
      <c r="F30" s="25"/>
    </row>
    <row r="31" spans="1:6" ht="15.75" thickBot="1" x14ac:dyDescent="0.3">
      <c r="A31" s="22" t="s">
        <v>39</v>
      </c>
      <c r="B31" s="23">
        <v>165</v>
      </c>
      <c r="C31" s="23">
        <v>165</v>
      </c>
      <c r="D31" s="19">
        <f>SUM(E31:F31)</f>
        <v>180</v>
      </c>
      <c r="E31" s="24">
        <v>128</v>
      </c>
      <c r="F31" s="25">
        <v>52</v>
      </c>
    </row>
    <row r="32" spans="1:6" ht="15.75" thickBot="1" x14ac:dyDescent="0.3">
      <c r="A32" s="43" t="s">
        <v>40</v>
      </c>
      <c r="B32" s="44"/>
      <c r="C32" s="44"/>
      <c r="D32" s="44"/>
      <c r="E32" s="46"/>
      <c r="F32" s="47"/>
    </row>
    <row r="33" spans="1:6" ht="15.75" thickBot="1" x14ac:dyDescent="0.3">
      <c r="A33" s="15" t="s">
        <v>41</v>
      </c>
      <c r="B33" s="26">
        <f>B34+B35+B37+B38</f>
        <v>1388</v>
      </c>
      <c r="C33" s="26">
        <f>C34+C35+C37+C38</f>
        <v>1200</v>
      </c>
      <c r="D33" s="26">
        <f>D34+D35+D37+D38</f>
        <v>1187</v>
      </c>
      <c r="E33" s="32">
        <f>E34+E35+E37+E38</f>
        <v>1111</v>
      </c>
      <c r="F33" s="26">
        <f t="shared" ref="F33" si="3">F34+F35+F37+F38</f>
        <v>76</v>
      </c>
    </row>
    <row r="34" spans="1:6" ht="15.75" thickBot="1" x14ac:dyDescent="0.3">
      <c r="A34" s="43" t="s">
        <v>42</v>
      </c>
      <c r="B34" s="44">
        <v>595</v>
      </c>
      <c r="C34" s="44">
        <v>420</v>
      </c>
      <c r="D34" s="44">
        <f>SUM(E34:F34)</f>
        <v>482</v>
      </c>
      <c r="E34" s="44">
        <v>482</v>
      </c>
      <c r="F34" s="47"/>
    </row>
    <row r="35" spans="1:6" ht="15.75" thickBot="1" x14ac:dyDescent="0.3">
      <c r="A35" s="43" t="s">
        <v>43</v>
      </c>
      <c r="B35" s="44">
        <v>10</v>
      </c>
      <c r="C35" s="44">
        <v>10</v>
      </c>
      <c r="D35" s="44">
        <f>SUM(E35:F35)</f>
        <v>10</v>
      </c>
      <c r="E35" s="44">
        <v>10</v>
      </c>
      <c r="F35" s="47"/>
    </row>
    <row r="36" spans="1:6" ht="15.75" thickBot="1" x14ac:dyDescent="0.3">
      <c r="A36" s="28" t="s">
        <v>44</v>
      </c>
      <c r="B36" s="29">
        <v>5</v>
      </c>
      <c r="C36" s="29">
        <v>5</v>
      </c>
      <c r="D36" s="44">
        <f>SUM(E36:F36)</f>
        <v>5</v>
      </c>
      <c r="E36" s="30">
        <v>5</v>
      </c>
      <c r="F36" s="31"/>
    </row>
    <row r="37" spans="1:6" ht="15.75" thickBot="1" x14ac:dyDescent="0.3">
      <c r="A37" s="43" t="s">
        <v>45</v>
      </c>
      <c r="B37" s="44">
        <v>5</v>
      </c>
      <c r="C37" s="44">
        <v>5</v>
      </c>
      <c r="D37" s="44">
        <f>SUM(E37:F37)</f>
        <v>5</v>
      </c>
      <c r="E37" s="44">
        <v>5</v>
      </c>
      <c r="F37" s="47"/>
    </row>
    <row r="38" spans="1:6" ht="15.75" thickBot="1" x14ac:dyDescent="0.3">
      <c r="A38" s="43" t="s">
        <v>46</v>
      </c>
      <c r="B38" s="44">
        <f>SUM(B39:B42)</f>
        <v>778</v>
      </c>
      <c r="C38" s="44">
        <f>SUM(C39:C42)</f>
        <v>765</v>
      </c>
      <c r="D38" s="44">
        <f>SUM(D39:D42)</f>
        <v>690</v>
      </c>
      <c r="E38" s="44">
        <f>SUM(E39:E42)</f>
        <v>614</v>
      </c>
      <c r="F38" s="47">
        <f>SUM(F39:F42)</f>
        <v>76</v>
      </c>
    </row>
    <row r="39" spans="1:6" x14ac:dyDescent="0.25">
      <c r="A39" s="18" t="s">
        <v>47</v>
      </c>
      <c r="B39" s="19">
        <v>30</v>
      </c>
      <c r="C39" s="19">
        <v>30</v>
      </c>
      <c r="D39" s="19">
        <f>SUM(E39:F39)</f>
        <v>28</v>
      </c>
      <c r="E39" s="20">
        <v>28</v>
      </c>
      <c r="F39" s="21"/>
    </row>
    <row r="40" spans="1:6" x14ac:dyDescent="0.25">
      <c r="A40" s="28" t="s">
        <v>48</v>
      </c>
      <c r="B40" s="19">
        <v>24</v>
      </c>
      <c r="C40" s="19">
        <v>24</v>
      </c>
      <c r="D40" s="19">
        <f>SUM(E40:F40)</f>
        <v>36</v>
      </c>
      <c r="E40" s="20">
        <v>24</v>
      </c>
      <c r="F40" s="21">
        <v>12</v>
      </c>
    </row>
    <row r="41" spans="1:6" x14ac:dyDescent="0.25">
      <c r="A41" s="22" t="s">
        <v>49</v>
      </c>
      <c r="B41" s="34">
        <v>600</v>
      </c>
      <c r="C41" s="34">
        <v>572</v>
      </c>
      <c r="D41" s="19">
        <f>SUM(E41:F41)</f>
        <v>561</v>
      </c>
      <c r="E41" s="35">
        <v>497</v>
      </c>
      <c r="F41" s="36">
        <v>64</v>
      </c>
    </row>
    <row r="42" spans="1:6" ht="15.75" thickBot="1" x14ac:dyDescent="0.3">
      <c r="A42" s="22" t="s">
        <v>50</v>
      </c>
      <c r="B42" s="23">
        <v>124</v>
      </c>
      <c r="C42" s="23">
        <v>139</v>
      </c>
      <c r="D42" s="19">
        <f>SUM(E42:F42)</f>
        <v>65</v>
      </c>
      <c r="E42" s="24">
        <v>65</v>
      </c>
      <c r="F42" s="25"/>
    </row>
    <row r="43" spans="1:6" ht="15.75" thickBot="1" x14ac:dyDescent="0.3">
      <c r="A43" s="15" t="s">
        <v>51</v>
      </c>
      <c r="B43" s="26">
        <f>SUM(B44:B53)</f>
        <v>10045</v>
      </c>
      <c r="C43" s="26">
        <f>SUM(C44:C53)</f>
        <v>11055</v>
      </c>
      <c r="D43" s="26">
        <f>SUM(D44:D53)</f>
        <v>11106</v>
      </c>
      <c r="E43" s="26">
        <f t="shared" ref="E43:F43" si="4">SUM(E44:E53)</f>
        <v>10785</v>
      </c>
      <c r="F43" s="26">
        <f t="shared" si="4"/>
        <v>321</v>
      </c>
    </row>
    <row r="44" spans="1:6" ht="15.75" thickBot="1" x14ac:dyDescent="0.3">
      <c r="A44" s="48" t="s">
        <v>52</v>
      </c>
      <c r="B44" s="44">
        <v>6547</v>
      </c>
      <c r="C44" s="44">
        <v>7391</v>
      </c>
      <c r="D44" s="44">
        <f t="shared" ref="D44:D54" si="5">SUM(E44:F44)</f>
        <v>7359</v>
      </c>
      <c r="E44" s="46">
        <v>7359</v>
      </c>
      <c r="F44" s="47"/>
    </row>
    <row r="45" spans="1:6" ht="15.75" thickBot="1" x14ac:dyDescent="0.3">
      <c r="A45" s="48" t="s">
        <v>53</v>
      </c>
      <c r="B45" s="44">
        <v>200</v>
      </c>
      <c r="C45" s="44">
        <v>220</v>
      </c>
      <c r="D45" s="44">
        <f t="shared" si="5"/>
        <v>150</v>
      </c>
      <c r="E45" s="46">
        <v>150</v>
      </c>
      <c r="F45" s="47"/>
    </row>
    <row r="46" spans="1:6" ht="15.75" thickBot="1" x14ac:dyDescent="0.3">
      <c r="A46" s="48" t="s">
        <v>54</v>
      </c>
      <c r="B46" s="44">
        <v>585</v>
      </c>
      <c r="C46" s="44">
        <v>493</v>
      </c>
      <c r="D46" s="44">
        <f t="shared" si="5"/>
        <v>566</v>
      </c>
      <c r="E46" s="46">
        <v>331</v>
      </c>
      <c r="F46" s="47">
        <v>235</v>
      </c>
    </row>
    <row r="47" spans="1:6" ht="15.75" thickBot="1" x14ac:dyDescent="0.3">
      <c r="A47" s="28" t="s">
        <v>55</v>
      </c>
      <c r="B47" s="29">
        <v>30</v>
      </c>
      <c r="C47" s="29">
        <v>34</v>
      </c>
      <c r="D47" s="44">
        <f t="shared" si="5"/>
        <v>40</v>
      </c>
      <c r="E47" s="30">
        <v>40</v>
      </c>
      <c r="F47" s="31"/>
    </row>
    <row r="48" spans="1:6" ht="15.75" thickBot="1" x14ac:dyDescent="0.3">
      <c r="A48" s="48" t="s">
        <v>56</v>
      </c>
      <c r="B48" s="44">
        <v>2213</v>
      </c>
      <c r="C48" s="44">
        <v>2487</v>
      </c>
      <c r="D48" s="44">
        <f t="shared" si="5"/>
        <v>2487</v>
      </c>
      <c r="E48" s="46">
        <v>2487</v>
      </c>
      <c r="F48" s="47"/>
    </row>
    <row r="49" spans="1:6" ht="15.75" thickBot="1" x14ac:dyDescent="0.3">
      <c r="A49" s="48" t="s">
        <v>57</v>
      </c>
      <c r="B49" s="44"/>
      <c r="C49" s="44">
        <v>15</v>
      </c>
      <c r="D49" s="44">
        <f t="shared" si="5"/>
        <v>20</v>
      </c>
      <c r="E49" s="46">
        <v>20</v>
      </c>
      <c r="F49" s="47"/>
    </row>
    <row r="50" spans="1:6" ht="15.75" thickBot="1" x14ac:dyDescent="0.3">
      <c r="A50" s="28" t="s">
        <v>58</v>
      </c>
      <c r="B50" s="29">
        <v>243</v>
      </c>
      <c r="C50" s="29">
        <v>154</v>
      </c>
      <c r="D50" s="44">
        <f t="shared" si="5"/>
        <v>192</v>
      </c>
      <c r="E50" s="30">
        <v>112</v>
      </c>
      <c r="F50" s="31">
        <v>80</v>
      </c>
    </row>
    <row r="51" spans="1:6" ht="15.75" thickBot="1" x14ac:dyDescent="0.3">
      <c r="A51" s="48" t="s">
        <v>59</v>
      </c>
      <c r="B51" s="44">
        <v>23</v>
      </c>
      <c r="C51" s="44">
        <v>29</v>
      </c>
      <c r="D51" s="44">
        <f t="shared" si="5"/>
        <v>33</v>
      </c>
      <c r="E51" s="46">
        <v>33</v>
      </c>
      <c r="F51" s="47"/>
    </row>
    <row r="52" spans="1:6" ht="15.75" thickBot="1" x14ac:dyDescent="0.3">
      <c r="A52" s="48" t="s">
        <v>60</v>
      </c>
      <c r="B52" s="29">
        <v>130</v>
      </c>
      <c r="C52" s="29">
        <v>147</v>
      </c>
      <c r="D52" s="44">
        <f t="shared" si="5"/>
        <v>147</v>
      </c>
      <c r="E52" s="30">
        <v>147</v>
      </c>
      <c r="F52" s="31"/>
    </row>
    <row r="53" spans="1:6" ht="16.5" customHeight="1" thickBot="1" x14ac:dyDescent="0.3">
      <c r="A53" s="49" t="s">
        <v>61</v>
      </c>
      <c r="B53" s="44">
        <v>74</v>
      </c>
      <c r="C53" s="44">
        <v>85</v>
      </c>
      <c r="D53" s="44">
        <f t="shared" si="5"/>
        <v>112</v>
      </c>
      <c r="E53" s="46">
        <v>106</v>
      </c>
      <c r="F53" s="47">
        <v>6</v>
      </c>
    </row>
    <row r="54" spans="1:6" ht="15.75" thickBot="1" x14ac:dyDescent="0.3">
      <c r="A54" s="15" t="s">
        <v>62</v>
      </c>
      <c r="B54" s="26">
        <v>2</v>
      </c>
      <c r="C54" s="64">
        <v>2</v>
      </c>
      <c r="D54" s="65">
        <f t="shared" si="5"/>
        <v>2</v>
      </c>
      <c r="E54" s="32">
        <v>2</v>
      </c>
      <c r="F54" s="27">
        <v>0</v>
      </c>
    </row>
    <row r="55" spans="1:6" ht="15.75" thickBot="1" x14ac:dyDescent="0.3">
      <c r="A55" s="15" t="s">
        <v>63</v>
      </c>
      <c r="B55" s="26">
        <f>SUM(B56:B58)</f>
        <v>216</v>
      </c>
      <c r="C55" s="26">
        <f>C56+C57+C58</f>
        <v>246</v>
      </c>
      <c r="D55" s="26">
        <f>D56+D57+D58</f>
        <v>221</v>
      </c>
      <c r="E55" s="26">
        <f t="shared" ref="E55:F55" si="6">E56+E57+E58</f>
        <v>192</v>
      </c>
      <c r="F55" s="26">
        <f t="shared" si="6"/>
        <v>29</v>
      </c>
    </row>
    <row r="56" spans="1:6" x14ac:dyDescent="0.25">
      <c r="A56" s="50" t="s">
        <v>64</v>
      </c>
      <c r="B56" s="19">
        <v>161</v>
      </c>
      <c r="C56" s="19">
        <v>161</v>
      </c>
      <c r="D56" s="19">
        <f>SUM(E56:F56)</f>
        <v>161</v>
      </c>
      <c r="E56" s="20">
        <v>132</v>
      </c>
      <c r="F56" s="21">
        <v>29</v>
      </c>
    </row>
    <row r="57" spans="1:6" x14ac:dyDescent="0.25">
      <c r="A57" s="33" t="s">
        <v>65</v>
      </c>
      <c r="B57" s="34">
        <v>25</v>
      </c>
      <c r="C57" s="34">
        <v>25</v>
      </c>
      <c r="D57" s="19">
        <f>SUM(E57:F57)</f>
        <v>25</v>
      </c>
      <c r="E57" s="35">
        <v>25</v>
      </c>
      <c r="F57" s="36"/>
    </row>
    <row r="58" spans="1:6" ht="15.75" thickBot="1" x14ac:dyDescent="0.3">
      <c r="A58" s="51" t="s">
        <v>66</v>
      </c>
      <c r="B58" s="29">
        <v>30</v>
      </c>
      <c r="C58" s="29">
        <v>60</v>
      </c>
      <c r="D58" s="19">
        <f>SUM(E58:F58)</f>
        <v>35</v>
      </c>
      <c r="E58" s="30">
        <v>35</v>
      </c>
      <c r="F58" s="31"/>
    </row>
    <row r="59" spans="1:6" ht="15.75" thickBot="1" x14ac:dyDescent="0.3">
      <c r="A59" s="52" t="s">
        <v>67</v>
      </c>
      <c r="B59" s="53">
        <f>B20+B33+B43+B54+B55</f>
        <v>12586</v>
      </c>
      <c r="C59" s="53">
        <f>C20+C33+C43+C54+C55</f>
        <v>13461</v>
      </c>
      <c r="D59" s="53">
        <f>D20+D33+D43+D54+D55</f>
        <v>13653</v>
      </c>
      <c r="E59" s="53">
        <f>E20+E33+E43+E54+E55</f>
        <v>13013</v>
      </c>
      <c r="F59" s="53">
        <f t="shared" ref="F59" si="7">F20+F33+F43+F54+F55</f>
        <v>640</v>
      </c>
    </row>
    <row r="60" spans="1:6" ht="15.75" thickBot="1" x14ac:dyDescent="0.3">
      <c r="A60" s="54" t="s">
        <v>68</v>
      </c>
      <c r="B60" s="44">
        <f>B18-B59</f>
        <v>0</v>
      </c>
      <c r="C60" s="44">
        <f>C18-C59</f>
        <v>0</v>
      </c>
      <c r="D60" s="55">
        <f>D18-D59</f>
        <v>0</v>
      </c>
      <c r="E60" s="46">
        <f>E18-E59</f>
        <v>0</v>
      </c>
      <c r="F60" s="44">
        <f t="shared" ref="F60" si="8">F18-F59</f>
        <v>0</v>
      </c>
    </row>
    <row r="61" spans="1:6" x14ac:dyDescent="0.25">
      <c r="A61" s="56"/>
    </row>
    <row r="62" spans="1:6" x14ac:dyDescent="0.25">
      <c r="A62" s="56" t="s">
        <v>69</v>
      </c>
    </row>
    <row r="63" spans="1:6" x14ac:dyDescent="0.25">
      <c r="A63" s="57" t="s">
        <v>70</v>
      </c>
      <c r="D63" s="58" t="s">
        <v>71</v>
      </c>
      <c r="E63" s="58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selection activeCell="J14" sqref="J14"/>
    </sheetView>
  </sheetViews>
  <sheetFormatPr defaultColWidth="8.7109375" defaultRowHeight="15" x14ac:dyDescent="0.25"/>
  <cols>
    <col min="1" max="1" width="36.28515625" customWidth="1"/>
    <col min="2" max="4" width="15.7109375" customWidth="1"/>
    <col min="5" max="5" width="3.5703125" customWidth="1"/>
    <col min="250" max="250" width="39.5703125" customWidth="1"/>
    <col min="251" max="252" width="11.42578125" customWidth="1"/>
    <col min="253" max="253" width="11.28515625" customWidth="1"/>
    <col min="254" max="254" width="9.7109375" customWidth="1"/>
    <col min="506" max="506" width="39.5703125" customWidth="1"/>
    <col min="507" max="508" width="11.42578125" customWidth="1"/>
    <col min="509" max="509" width="11.28515625" customWidth="1"/>
    <col min="510" max="510" width="9.7109375" customWidth="1"/>
    <col min="762" max="762" width="39.5703125" customWidth="1"/>
    <col min="763" max="764" width="11.42578125" customWidth="1"/>
    <col min="765" max="765" width="11.28515625" customWidth="1"/>
    <col min="766" max="766" width="9.7109375" customWidth="1"/>
    <col min="1018" max="1018" width="39.5703125" customWidth="1"/>
    <col min="1019" max="1020" width="11.42578125" customWidth="1"/>
    <col min="1021" max="1021" width="11.28515625" customWidth="1"/>
    <col min="1022" max="1022" width="9.7109375" customWidth="1"/>
  </cols>
  <sheetData>
    <row r="2" spans="1:15" ht="21.75" customHeight="1" x14ac:dyDescent="0.25">
      <c r="A2" s="1" t="s">
        <v>72</v>
      </c>
    </row>
    <row r="3" spans="1:15" ht="15.75" x14ac:dyDescent="0.25">
      <c r="A3" s="2" t="s">
        <v>73</v>
      </c>
      <c r="I3" s="59"/>
      <c r="J3" s="59"/>
      <c r="K3" s="59"/>
      <c r="L3" s="59"/>
      <c r="M3" s="59"/>
      <c r="N3" s="59"/>
      <c r="O3" s="59"/>
    </row>
    <row r="4" spans="1:15" ht="15.75" thickBot="1" x14ac:dyDescent="0.3">
      <c r="A4" s="3" t="s">
        <v>1</v>
      </c>
      <c r="I4" s="59"/>
      <c r="J4" s="59"/>
      <c r="K4" s="59"/>
      <c r="L4" s="59"/>
      <c r="M4" s="59"/>
      <c r="N4" s="59"/>
      <c r="O4" s="59"/>
    </row>
    <row r="5" spans="1:15" ht="12.6" customHeight="1" x14ac:dyDescent="0.25">
      <c r="A5" s="4"/>
      <c r="B5" s="5" t="s">
        <v>4</v>
      </c>
      <c r="C5" s="5" t="s">
        <v>74</v>
      </c>
      <c r="D5" s="5" t="s">
        <v>74</v>
      </c>
      <c r="I5" s="59"/>
      <c r="J5" s="59"/>
      <c r="K5" s="59"/>
      <c r="L5" s="59"/>
      <c r="M5" s="59"/>
      <c r="N5" s="59"/>
      <c r="O5" s="59"/>
    </row>
    <row r="6" spans="1:15" ht="12.6" customHeight="1" x14ac:dyDescent="0.25">
      <c r="A6" s="8" t="s">
        <v>6</v>
      </c>
      <c r="B6" s="9" t="s">
        <v>9</v>
      </c>
      <c r="C6" s="9" t="s">
        <v>75</v>
      </c>
      <c r="D6" s="9" t="s">
        <v>75</v>
      </c>
      <c r="I6" s="59"/>
      <c r="J6" s="59"/>
      <c r="K6" s="59"/>
      <c r="L6" s="59"/>
      <c r="M6" s="59"/>
      <c r="N6" s="59"/>
      <c r="O6" s="59"/>
    </row>
    <row r="7" spans="1:15" ht="15.75" customHeight="1" thickBot="1" x14ac:dyDescent="0.3">
      <c r="A7" s="12" t="s">
        <v>12</v>
      </c>
      <c r="B7" s="13">
        <v>2022</v>
      </c>
      <c r="C7" s="13">
        <v>2023</v>
      </c>
      <c r="D7" s="13">
        <v>2024</v>
      </c>
      <c r="I7" s="42"/>
      <c r="J7" s="59"/>
      <c r="K7" s="59"/>
      <c r="L7" s="59"/>
      <c r="M7" s="59"/>
      <c r="N7" s="59"/>
      <c r="O7" s="59"/>
    </row>
    <row r="8" spans="1:15" ht="15" customHeight="1" thickBot="1" x14ac:dyDescent="0.3">
      <c r="A8" s="15" t="s">
        <v>15</v>
      </c>
      <c r="B8" s="16">
        <v>645</v>
      </c>
      <c r="C8" s="16">
        <v>665</v>
      </c>
      <c r="D8" s="16">
        <v>665</v>
      </c>
      <c r="I8" s="60"/>
      <c r="J8" s="59"/>
      <c r="K8" s="59"/>
      <c r="L8" s="59"/>
      <c r="M8" s="59"/>
      <c r="N8" s="59"/>
      <c r="O8" s="59"/>
    </row>
    <row r="9" spans="1:15" ht="15" customHeight="1" thickBot="1" x14ac:dyDescent="0.3">
      <c r="A9" s="15" t="s">
        <v>18</v>
      </c>
      <c r="B9" s="26">
        <v>64</v>
      </c>
      <c r="C9" s="26">
        <v>43</v>
      </c>
      <c r="D9" s="26">
        <v>60</v>
      </c>
      <c r="I9" s="60"/>
      <c r="J9" s="59"/>
      <c r="K9" s="59"/>
      <c r="L9" s="59"/>
      <c r="M9" s="59"/>
      <c r="N9" s="59"/>
      <c r="O9" s="59"/>
    </row>
    <row r="10" spans="1:15" ht="15" customHeight="1" thickBot="1" x14ac:dyDescent="0.3">
      <c r="A10" s="15" t="s">
        <v>20</v>
      </c>
      <c r="B10" s="26">
        <v>1</v>
      </c>
      <c r="C10" s="26">
        <v>1</v>
      </c>
      <c r="D10" s="26">
        <v>1</v>
      </c>
      <c r="I10" s="60"/>
      <c r="J10" s="59"/>
      <c r="K10" s="59"/>
      <c r="L10" s="59"/>
      <c r="M10" s="59"/>
      <c r="N10" s="59"/>
      <c r="O10" s="59"/>
    </row>
    <row r="11" spans="1:15" ht="15" customHeight="1" thickBot="1" x14ac:dyDescent="0.3">
      <c r="A11" s="15" t="s">
        <v>21</v>
      </c>
      <c r="B11" s="26">
        <f>B12+B13+B14</f>
        <v>12943</v>
      </c>
      <c r="C11" s="26">
        <f>C12+C13+C14</f>
        <v>12853</v>
      </c>
      <c r="D11" s="26">
        <f>D12+D13+D14</f>
        <v>12743</v>
      </c>
      <c r="I11" s="60"/>
      <c r="J11" s="59"/>
      <c r="K11" s="59"/>
      <c r="L11" s="59"/>
      <c r="M11" s="59"/>
      <c r="N11" s="59"/>
      <c r="O11" s="59"/>
    </row>
    <row r="12" spans="1:15" ht="15" customHeight="1" x14ac:dyDescent="0.25">
      <c r="A12" s="18" t="s">
        <v>22</v>
      </c>
      <c r="B12" s="19">
        <v>2558</v>
      </c>
      <c r="C12" s="19">
        <v>2558</v>
      </c>
      <c r="D12" s="19">
        <v>2558</v>
      </c>
      <c r="I12" s="57"/>
      <c r="J12" s="59"/>
      <c r="K12" s="59"/>
      <c r="L12" s="59"/>
      <c r="M12" s="59"/>
      <c r="N12" s="59"/>
      <c r="O12" s="59"/>
    </row>
    <row r="13" spans="1:15" ht="15" customHeight="1" x14ac:dyDescent="0.25">
      <c r="A13" s="33" t="s">
        <v>23</v>
      </c>
      <c r="B13" s="34">
        <v>10183</v>
      </c>
      <c r="C13" s="34">
        <v>10183</v>
      </c>
      <c r="D13" s="34">
        <v>10183</v>
      </c>
      <c r="I13" s="57"/>
      <c r="J13" s="59"/>
      <c r="K13" s="59"/>
      <c r="L13" s="59"/>
      <c r="M13" s="59"/>
      <c r="N13" s="59"/>
      <c r="O13" s="59"/>
    </row>
    <row r="14" spans="1:15" ht="15" customHeight="1" thickBot="1" x14ac:dyDescent="0.3">
      <c r="A14" s="22" t="s">
        <v>24</v>
      </c>
      <c r="B14" s="23">
        <v>202</v>
      </c>
      <c r="C14" s="23">
        <v>112</v>
      </c>
      <c r="D14" s="61">
        <v>2</v>
      </c>
      <c r="E14" s="62" t="s">
        <v>6</v>
      </c>
      <c r="I14" s="57"/>
      <c r="J14" s="59"/>
      <c r="K14" s="59"/>
      <c r="L14" s="59"/>
      <c r="M14" s="59"/>
      <c r="N14" s="59"/>
      <c r="O14" s="59"/>
    </row>
    <row r="15" spans="1:15" ht="15" customHeight="1" thickBot="1" x14ac:dyDescent="0.3">
      <c r="A15" s="38" t="s">
        <v>26</v>
      </c>
      <c r="B15" s="39">
        <f>B8+B9+B10+B11</f>
        <v>13653</v>
      </c>
      <c r="C15" s="39">
        <f>C8+C9+C10+C11</f>
        <v>13562</v>
      </c>
      <c r="D15" s="39">
        <f>D8+D9+D10+D11</f>
        <v>13469</v>
      </c>
      <c r="I15" s="60"/>
      <c r="J15" s="59"/>
      <c r="K15" s="59"/>
      <c r="L15" s="59"/>
      <c r="M15" s="59"/>
      <c r="N15" s="59"/>
      <c r="O15" s="59"/>
    </row>
    <row r="16" spans="1:15" ht="15" customHeight="1" thickBot="1" x14ac:dyDescent="0.3">
      <c r="A16" s="42" t="s">
        <v>27</v>
      </c>
      <c r="I16" s="42"/>
      <c r="J16" s="59"/>
      <c r="K16" s="59"/>
      <c r="L16" s="59"/>
      <c r="M16" s="59"/>
      <c r="N16" s="59"/>
      <c r="O16" s="59"/>
    </row>
    <row r="17" spans="1:15" ht="15" customHeight="1" thickBot="1" x14ac:dyDescent="0.3">
      <c r="A17" s="15" t="s">
        <v>28</v>
      </c>
      <c r="B17" s="26">
        <v>1137</v>
      </c>
      <c r="C17" s="26">
        <v>1150</v>
      </c>
      <c r="D17" s="26">
        <v>1130</v>
      </c>
      <c r="I17" s="60"/>
      <c r="J17" s="59"/>
      <c r="K17" s="59"/>
      <c r="L17" s="59"/>
      <c r="M17" s="59"/>
      <c r="N17" s="59"/>
      <c r="O17" s="59"/>
    </row>
    <row r="18" spans="1:15" ht="15" customHeight="1" thickBot="1" x14ac:dyDescent="0.3">
      <c r="A18" s="48" t="s">
        <v>76</v>
      </c>
      <c r="B18" s="44">
        <v>890</v>
      </c>
      <c r="C18" s="44">
        <v>850</v>
      </c>
      <c r="D18" s="44">
        <v>870</v>
      </c>
      <c r="I18" s="60"/>
      <c r="J18" s="59"/>
      <c r="K18" s="59"/>
      <c r="L18" s="59"/>
      <c r="M18" s="59"/>
      <c r="N18" s="59"/>
      <c r="O18" s="59"/>
    </row>
    <row r="19" spans="1:15" ht="15" customHeight="1" thickBot="1" x14ac:dyDescent="0.3">
      <c r="A19" s="15" t="s">
        <v>41</v>
      </c>
      <c r="B19" s="26">
        <v>1187</v>
      </c>
      <c r="C19" s="26">
        <v>1190</v>
      </c>
      <c r="D19" s="26">
        <v>1212</v>
      </c>
      <c r="I19" s="60"/>
      <c r="J19" s="59"/>
      <c r="K19" s="59"/>
      <c r="L19" s="59"/>
      <c r="M19" s="59"/>
      <c r="N19" s="59"/>
      <c r="O19" s="59"/>
    </row>
    <row r="20" spans="1:15" ht="15" customHeight="1" thickBot="1" x14ac:dyDescent="0.3">
      <c r="A20" s="15" t="s">
        <v>51</v>
      </c>
      <c r="B20" s="26">
        <v>11106</v>
      </c>
      <c r="C20" s="26">
        <v>11059</v>
      </c>
      <c r="D20" s="26">
        <v>10934</v>
      </c>
      <c r="I20" s="57"/>
      <c r="J20" s="59"/>
      <c r="K20" s="59"/>
      <c r="L20" s="59"/>
      <c r="M20" s="59"/>
      <c r="N20" s="59"/>
      <c r="O20" s="59"/>
    </row>
    <row r="21" spans="1:15" ht="15" customHeight="1" thickBot="1" x14ac:dyDescent="0.3">
      <c r="A21" s="15" t="s">
        <v>62</v>
      </c>
      <c r="B21" s="26">
        <v>2</v>
      </c>
      <c r="C21" s="26">
        <v>2</v>
      </c>
      <c r="D21" s="26">
        <v>2</v>
      </c>
      <c r="I21" s="60"/>
      <c r="J21" s="59"/>
      <c r="K21" s="59"/>
      <c r="L21" s="59"/>
      <c r="M21" s="59"/>
      <c r="N21" s="59" t="s">
        <v>6</v>
      </c>
      <c r="O21" s="59"/>
    </row>
    <row r="22" spans="1:15" ht="15" customHeight="1" thickBot="1" x14ac:dyDescent="0.3">
      <c r="A22" s="15" t="s">
        <v>63</v>
      </c>
      <c r="B22" s="26">
        <v>221</v>
      </c>
      <c r="C22" s="26">
        <v>161</v>
      </c>
      <c r="D22" s="26">
        <v>191</v>
      </c>
      <c r="I22" s="57"/>
      <c r="J22" s="59"/>
      <c r="K22" s="59"/>
      <c r="L22" s="59"/>
      <c r="M22" s="59"/>
      <c r="N22" s="59"/>
      <c r="O22" s="59"/>
    </row>
    <row r="23" spans="1:15" ht="15" customHeight="1" thickBot="1" x14ac:dyDescent="0.3">
      <c r="A23" s="52" t="s">
        <v>67</v>
      </c>
      <c r="B23" s="53">
        <f>B17+B19+B20+B21+B22</f>
        <v>13653</v>
      </c>
      <c r="C23" s="53">
        <f>C17+C19+C20+C21+C22</f>
        <v>13562</v>
      </c>
      <c r="D23" s="53">
        <f>D17+D19+D20+D21+D22</f>
        <v>13469</v>
      </c>
      <c r="I23" s="57"/>
      <c r="J23" s="59"/>
      <c r="K23" s="59"/>
      <c r="L23" s="59"/>
      <c r="M23" s="59"/>
      <c r="N23" s="59"/>
      <c r="O23" s="59"/>
    </row>
    <row r="24" spans="1:15" ht="15" customHeight="1" thickBot="1" x14ac:dyDescent="0.3">
      <c r="A24" s="54" t="s">
        <v>68</v>
      </c>
      <c r="B24" s="44">
        <f>B15-B23</f>
        <v>0</v>
      </c>
      <c r="C24" s="55">
        <f>C15-C23</f>
        <v>0</v>
      </c>
      <c r="D24" s="44">
        <f>D15-D23</f>
        <v>0</v>
      </c>
      <c r="I24" s="60"/>
      <c r="J24" s="59"/>
      <c r="K24" s="59"/>
      <c r="L24" s="59"/>
      <c r="M24" s="59"/>
      <c r="N24" s="59"/>
      <c r="O24" s="59"/>
    </row>
    <row r="25" spans="1:15" x14ac:dyDescent="0.25">
      <c r="A25" s="56"/>
      <c r="I25" s="60"/>
      <c r="J25" s="59"/>
      <c r="K25" s="59"/>
      <c r="L25" s="59"/>
      <c r="M25" s="59"/>
      <c r="N25" s="59"/>
      <c r="O25" s="59"/>
    </row>
    <row r="26" spans="1:15" x14ac:dyDescent="0.25">
      <c r="A26" s="56" t="s">
        <v>69</v>
      </c>
      <c r="C26" s="58" t="s">
        <v>77</v>
      </c>
      <c r="I26" s="63"/>
      <c r="J26" s="59"/>
      <c r="K26" s="59"/>
      <c r="L26" s="59"/>
      <c r="M26" s="59"/>
      <c r="N26" s="59"/>
      <c r="O26" s="59"/>
    </row>
    <row r="27" spans="1:15" x14ac:dyDescent="0.25">
      <c r="A27" s="57" t="s">
        <v>70</v>
      </c>
      <c r="C27" s="58" t="s">
        <v>6</v>
      </c>
      <c r="D27" t="s">
        <v>6</v>
      </c>
      <c r="I27" s="59"/>
      <c r="J27" s="59"/>
      <c r="K27" s="59"/>
      <c r="L27" s="59"/>
      <c r="M27" s="59"/>
      <c r="N27" s="59"/>
      <c r="O27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2022 rozpočet návrh</vt:lpstr>
      <vt:lpstr>SDV 2023-2024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2021-12-22T09:36:54Z</dcterms:modified>
</cp:coreProperties>
</file>